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<sst xmlns="http://schemas.openxmlformats.org/spreadsheetml/2006/main" count="56" uniqueCount="48">
  <si>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Member Type</t>
  </si>
  <si>
    <t>Simply Supported</t>
  </si>
  <si>
    <t xml:space="preserve">End Spans </t>
  </si>
  <si>
    <t xml:space="preserve">Interior Spans </t>
  </si>
  <si>
    <t>Cantilevers</t>
  </si>
  <si>
    <t>Beams</t>
  </si>
  <si>
    <r>
      <t>f</t>
    </r>
    <r>
      <rPr>
        <vertAlign val="subscript"/>
        <sz val="10"/>
        <rFont val="Arial"/>
        <family val="2"/>
      </rPr>
      <t>yk=</t>
    </r>
  </si>
  <si>
    <t>mm</t>
  </si>
  <si>
    <t>Panel Type</t>
  </si>
  <si>
    <t>ф=</t>
  </si>
  <si>
    <t>Use</t>
  </si>
  <si>
    <r>
      <t>Own wt(KN/m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</si>
  <si>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Total(KN/m2)</t>
  </si>
  <si>
    <r>
      <t>M</t>
    </r>
    <r>
      <rPr>
        <b/>
        <i/>
        <vertAlign val="subscript"/>
        <sz val="10"/>
        <rFont val="Arial"/>
        <family val="2"/>
      </rPr>
      <t>xs</t>
    </r>
  </si>
  <si>
    <t>Panel</t>
  </si>
  <si>
    <t>Cantilever</t>
  </si>
  <si>
    <r>
      <t>L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>(m)</t>
    </r>
  </si>
  <si>
    <r>
      <t>L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2"/>
      </rPr>
      <t>(m)</t>
    </r>
  </si>
  <si>
    <t>Live Load</t>
  </si>
  <si>
    <r>
      <t>KN/m</t>
    </r>
    <r>
      <rPr>
        <vertAlign val="superscript"/>
        <sz val="10"/>
        <rFont val="Arial"/>
        <family val="2"/>
      </rPr>
      <t>2</t>
    </r>
  </si>
  <si>
    <r>
      <t>V</t>
    </r>
    <r>
      <rPr>
        <b/>
        <i/>
        <vertAlign val="subscript"/>
        <sz val="10"/>
        <rFont val="Arial"/>
        <family val="2"/>
      </rPr>
      <t>x</t>
    </r>
  </si>
  <si>
    <r>
      <t>V</t>
    </r>
    <r>
      <rPr>
        <b/>
        <i/>
        <vertAlign val="subscript"/>
        <sz val="10"/>
        <rFont val="Arial"/>
        <family val="2"/>
      </rPr>
      <t>y</t>
    </r>
  </si>
  <si>
    <t xml:space="preserve">Wall Type </t>
  </si>
  <si>
    <t xml:space="preserve">External </t>
  </si>
  <si>
    <t>Internal</t>
  </si>
  <si>
    <t>Unit Wt.(KN/m)</t>
  </si>
  <si>
    <t>Total Wall Load due to External &amp;Internal Walls(Unfactored)</t>
  </si>
  <si>
    <t>D(mm)</t>
  </si>
  <si>
    <t>d(mm)</t>
  </si>
  <si>
    <t>S-4</t>
  </si>
  <si>
    <r>
      <t>Other(KN/m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</si>
  <si>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b(mm)</t>
  </si>
  <si>
    <t>Transferred Load</t>
  </si>
  <si>
    <t>Ht. of wall</t>
  </si>
  <si>
    <t>ρ</t>
  </si>
  <si>
    <t>fcd=</t>
  </si>
  <si>
    <t>N/mm2</t>
  </si>
  <si>
    <t>fyd=</t>
  </si>
  <si>
    <r>
      <t>ρ</t>
    </r>
    <r>
      <rPr>
        <b/>
        <vertAlign val="subscript"/>
        <sz val="10"/>
        <rFont val="Arial"/>
        <family val="2"/>
      </rPr>
      <t>min</t>
    </r>
  </si>
  <si>
    <t>(C/C ) used</t>
  </si>
  <si>
    <t>(C/C )Computed</t>
  </si>
  <si>
    <t>Total (KN/m)</t>
  </si>
  <si>
    <t>Φ8 c/c 200</t>
  </si>
  <si>
    <t>Reinforcement Computation</t>
  </si>
  <si>
    <t>Thickness (m)</t>
  </si>
  <si>
    <t xml:space="preserve"> Wall (KN/m)</t>
  </si>
  <si>
    <t>Plaster (KN/m)</t>
  </si>
  <si>
    <t xml:space="preserve">Slab depth,Moment ,Reinforcement &amp; Load Transfer Compuatation for Roof  Slab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</si>
</sst>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i/>
      <vertAlign val="subscript"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2" borderId="0" xfId="0" applyFont="1" applyFill="1" applyAlignment="1">
      <alignment horizontal="right"/>
    </xf>
    <xf numFmtId="2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4">
      <selection activeCell="D11" sqref="D11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3" width="11.8515625" style="0" customWidth="1"/>
    <col min="4" max="4" width="14.8515625" style="0" customWidth="1"/>
    <col min="5" max="5" width="12.28125" style="0" customWidth="1"/>
    <col min="6" max="6" width="13.140625" style="0" customWidth="1"/>
    <col min="7" max="7" width="12.28125" style="0" customWidth="1"/>
  </cols>
  <sheetData>
    <row r="1" spans="1:7" ht="15.75">
      <c r="A1" s="30" t="s">
        <v>47</v>
      </c>
      <c r="B1" s="30"/>
      <c r="C1" s="30"/>
      <c r="D1" s="30"/>
      <c r="E1" s="30"/>
      <c r="F1" s="30"/>
      <c r="G1" s="30"/>
    </row>
    <row r="2" spans="2:7" ht="12.75">
      <c r="B2" s="13" t="s">
        <v>0</v>
      </c>
      <c r="C2" s="13" t="s">
        <v>1</v>
      </c>
      <c r="D2" s="13"/>
      <c r="E2" s="13" t="s">
        <v>2</v>
      </c>
      <c r="F2" s="13" t="s">
        <v>3</v>
      </c>
      <c r="G2" s="13" t="s">
        <v>4</v>
      </c>
    </row>
    <row r="3" spans="2:7" ht="12.75">
      <c r="B3" s="12" t="s">
        <v>5</v>
      </c>
      <c r="C3" s="31">
        <v>20</v>
      </c>
      <c r="D3" s="32"/>
      <c r="E3" s="11">
        <v>24</v>
      </c>
      <c r="F3" s="11">
        <v>28</v>
      </c>
      <c r="G3" s="11">
        <v>10</v>
      </c>
    </row>
    <row r="5" ht="12.75">
      <c r="B5" s="1"/>
    </row>
    <row r="6" spans="1:2" ht="12.75">
      <c r="A6" s="6" t="s">
        <v>10</v>
      </c>
      <c r="B6" s="1"/>
    </row>
    <row r="7" spans="1:3" ht="12.75">
      <c r="A7" s="1" t="s">
        <v>35</v>
      </c>
      <c r="B7" s="25">
        <v>11.33</v>
      </c>
      <c r="C7" t="s">
        <v>36</v>
      </c>
    </row>
    <row r="8" spans="1:3" ht="15.75">
      <c r="A8" s="1" t="s">
        <v>6</v>
      </c>
      <c r="B8" s="21">
        <v>300</v>
      </c>
      <c r="C8" t="s">
        <v>36</v>
      </c>
    </row>
    <row r="9" spans="1:3" ht="12.75">
      <c r="A9" s="1" t="s">
        <v>37</v>
      </c>
      <c r="B9" s="21">
        <v>260.87</v>
      </c>
      <c r="C9" t="s">
        <v>36</v>
      </c>
    </row>
    <row r="10" spans="1:3" ht="12.75">
      <c r="A10" s="1" t="s">
        <v>9</v>
      </c>
      <c r="B10" s="21">
        <v>8</v>
      </c>
      <c r="C10" t="s">
        <v>7</v>
      </c>
    </row>
    <row r="11" spans="1:3" ht="14.25">
      <c r="A11" s="1" t="s">
        <v>18</v>
      </c>
      <c r="B11" s="21">
        <v>2</v>
      </c>
      <c r="C11" t="s">
        <v>19</v>
      </c>
    </row>
    <row r="12" spans="1:7" ht="14.25">
      <c r="A12" s="16" t="s">
        <v>14</v>
      </c>
      <c r="B12" s="19" t="s">
        <v>8</v>
      </c>
      <c r="C12" s="19" t="s">
        <v>16</v>
      </c>
      <c r="D12" s="19" t="s">
        <v>17</v>
      </c>
      <c r="E12" s="19" t="s">
        <v>28</v>
      </c>
      <c r="F12" s="19" t="s">
        <v>27</v>
      </c>
      <c r="G12" s="19" t="s">
        <v>27</v>
      </c>
    </row>
    <row r="13" spans="1:7" ht="12.75">
      <c r="A13" s="10" t="s">
        <v>29</v>
      </c>
      <c r="B13" s="2" t="s">
        <v>15</v>
      </c>
      <c r="C13" s="3">
        <v>1.35</v>
      </c>
      <c r="D13" s="3">
        <v>4.46</v>
      </c>
      <c r="E13" s="3">
        <f>(0.4+0.6*($B$8/400))*(C13*1000/$G$3)</f>
        <v>114.75</v>
      </c>
      <c r="F13" s="3">
        <f>E13+15+1.5*$B$10</f>
        <v>141.75</v>
      </c>
      <c r="G13" s="14">
        <v>150</v>
      </c>
    </row>
    <row r="14" spans="1:7" ht="12.75">
      <c r="A14" s="10"/>
      <c r="B14" s="2"/>
      <c r="E14" s="4"/>
      <c r="F14" s="4"/>
      <c r="G14" s="5"/>
    </row>
    <row r="15" spans="1:7" ht="15">
      <c r="A15" s="16" t="s">
        <v>14</v>
      </c>
      <c r="B15" s="19" t="s">
        <v>28</v>
      </c>
      <c r="C15" s="19" t="s">
        <v>31</v>
      </c>
      <c r="D15" s="19" t="s">
        <v>11</v>
      </c>
      <c r="E15" s="20" t="s">
        <v>30</v>
      </c>
      <c r="F15" s="20" t="s">
        <v>12</v>
      </c>
      <c r="G15" s="17" t="s">
        <v>13</v>
      </c>
    </row>
    <row r="16" spans="1:7" ht="12.75">
      <c r="A16" s="10" t="s">
        <v>29</v>
      </c>
      <c r="B16" s="3">
        <f>G13-1.5*B10-15</f>
        <v>123</v>
      </c>
      <c r="C16" s="3">
        <v>1000</v>
      </c>
      <c r="D16" s="2">
        <v>4.9</v>
      </c>
      <c r="E16" s="3">
        <v>0.56</v>
      </c>
      <c r="F16" s="22">
        <f>1.3*(D16+E16)+1.6*B11</f>
        <v>10.298000000000002</v>
      </c>
      <c r="G16" s="26">
        <f>F16*(C13^2)/2</f>
        <v>9.384052500000003</v>
      </c>
    </row>
    <row r="19" spans="1:7" ht="12.75">
      <c r="A19" s="16" t="s">
        <v>14</v>
      </c>
      <c r="B19" s="29" t="s">
        <v>43</v>
      </c>
      <c r="C19" s="29"/>
      <c r="D19" s="29"/>
      <c r="E19" s="29"/>
      <c r="F19" s="23" t="s">
        <v>32</v>
      </c>
      <c r="G19" s="24"/>
    </row>
    <row r="20" spans="1:7" ht="14.25">
      <c r="A20" s="18" t="s">
        <v>29</v>
      </c>
      <c r="B20" s="19" t="s">
        <v>34</v>
      </c>
      <c r="C20" s="19" t="s">
        <v>38</v>
      </c>
      <c r="D20" s="17" t="s">
        <v>40</v>
      </c>
      <c r="E20" s="17" t="s">
        <v>39</v>
      </c>
      <c r="F20" s="17" t="s">
        <v>20</v>
      </c>
      <c r="G20" s="17" t="s">
        <v>21</v>
      </c>
    </row>
    <row r="21" spans="2:7" ht="12.75">
      <c r="B21" s="27">
        <f>(1-((1-(2*G16*(10^6))/(C16*B7*(B16^2)))^0.5))*(B7/B9)</f>
        <v>0.002446606185733214</v>
      </c>
      <c r="C21" s="27">
        <f>0.5/B8</f>
        <v>0.0016666666666666668</v>
      </c>
      <c r="D21" s="22">
        <f>0.25*PI()*(B10^2)*C16/(B21*C16*B16)</f>
        <v>167.0323819937044</v>
      </c>
      <c r="E21" s="14" t="s">
        <v>42</v>
      </c>
      <c r="F21" s="22">
        <f>F16*C13</f>
        <v>13.902300000000004</v>
      </c>
      <c r="G21" s="22">
        <v>0</v>
      </c>
    </row>
    <row r="52" spans="2:7" ht="12.75">
      <c r="B52" s="28" t="s">
        <v>26</v>
      </c>
      <c r="C52" s="28"/>
      <c r="D52" s="28"/>
      <c r="E52" s="28"/>
      <c r="F52" s="28"/>
      <c r="G52" s="15"/>
    </row>
    <row r="53" spans="1:7" ht="12.75">
      <c r="A53" s="8" t="s">
        <v>22</v>
      </c>
      <c r="B53" s="8" t="s">
        <v>44</v>
      </c>
      <c r="C53" s="8" t="s">
        <v>33</v>
      </c>
      <c r="D53" s="8" t="s">
        <v>25</v>
      </c>
      <c r="E53" s="8" t="s">
        <v>45</v>
      </c>
      <c r="F53" s="8" t="s">
        <v>46</v>
      </c>
      <c r="G53" s="8" t="s">
        <v>41</v>
      </c>
    </row>
    <row r="54" spans="1:7" ht="12.75">
      <c r="A54" s="9" t="s">
        <v>23</v>
      </c>
      <c r="B54" s="7">
        <v>0.2</v>
      </c>
      <c r="C54">
        <v>2.74</v>
      </c>
      <c r="D54">
        <v>14</v>
      </c>
      <c r="E54" s="7">
        <f>($B$54*$C$54*$D$54)</f>
        <v>7.672000000000001</v>
      </c>
      <c r="F54" s="7">
        <f>23*2*0.025*$C$54</f>
        <v>3.1510000000000007</v>
      </c>
      <c r="G54" s="7">
        <f>$E$54+$F$54</f>
        <v>10.823</v>
      </c>
    </row>
    <row r="55" spans="1:7" ht="12.75">
      <c r="A55" s="9" t="s">
        <v>24</v>
      </c>
      <c r="B55">
        <v>0.15</v>
      </c>
      <c r="C55">
        <v>2.74</v>
      </c>
      <c r="D55">
        <v>10</v>
      </c>
      <c r="E55" s="7">
        <f>($B$55*$C$55*$D$55)</f>
        <v>4.11</v>
      </c>
      <c r="F55" s="7">
        <f>23*2*0.025*$C$55</f>
        <v>3.1510000000000007</v>
      </c>
      <c r="G55" s="7">
        <f>$E$55+$F$55</f>
        <v>7.261000000000001</v>
      </c>
    </row>
  </sheetData>
  <mergeCells count="4">
    <mergeCell ref="B52:F52"/>
    <mergeCell ref="B19:E19"/>
    <mergeCell ref="A1:G1"/>
    <mergeCell ref="C3:D3"/>
  </mergeCells>
  <printOptions/>
  <pageMargins left="0.75" right="0.62" top="1" bottom="1" header="0.48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cp:lastPrinted>2006-10-26T05:09:01Z</cp:lastPrinted>
  <dcterms:created xsi:type="dcterms:W3CDTF">2006-08-10T09:15:32Z</dcterms:created>
  <dcterms:modified xsi:type="dcterms:W3CDTF">2006-11-08T03:19:29Z</dcterms:modified>
  <cp:category/>
  <cp:version/>
  <cp:contentType/>
  <cp:contentStatus/>
</cp:coreProperties>
</file>